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20" activeTab="3"/>
  </bookViews>
  <sheets>
    <sheet name="KLASYFIKACJA" sheetId="7" r:id="rId1"/>
    <sheet name="Ranking" sheetId="1" r:id="rId2"/>
    <sheet name="Oceny" sheetId="4" r:id="rId3"/>
    <sheet name="Ustalenie miejsca w rankingu" sheetId="8" r:id="rId4"/>
  </sheets>
  <calcPr calcId="124519"/>
</workbook>
</file>

<file path=xl/calcChain.xml><?xml version="1.0" encoding="utf-8"?>
<calcChain xmlns="http://schemas.openxmlformats.org/spreadsheetml/2006/main">
  <c r="D27" i="8"/>
  <c r="D26"/>
  <c r="A13"/>
  <c r="A12"/>
  <c r="A27"/>
  <c r="A26"/>
  <c r="G27"/>
  <c r="G26"/>
  <c r="D13"/>
  <c r="D12"/>
  <c r="G13"/>
  <c r="G12"/>
  <c r="E28" l="1"/>
  <c r="B14"/>
  <c r="H28"/>
  <c r="H14"/>
  <c r="E14"/>
  <c r="B28"/>
  <c r="P7" i="4"/>
  <c r="P6"/>
  <c r="P5"/>
  <c r="P3"/>
  <c r="P4"/>
  <c r="P2"/>
  <c r="E3" i="7" l="1"/>
  <c r="E4"/>
  <c r="E5"/>
  <c r="E7"/>
  <c r="E2"/>
  <c r="E6"/>
</calcChain>
</file>

<file path=xl/sharedStrings.xml><?xml version="1.0" encoding="utf-8"?>
<sst xmlns="http://schemas.openxmlformats.org/spreadsheetml/2006/main" count="131" uniqueCount="49">
  <si>
    <t>Miejsce</t>
  </si>
  <si>
    <t>Ranking</t>
  </si>
  <si>
    <t>Średnia</t>
  </si>
  <si>
    <t>Klasyfikacja</t>
  </si>
  <si>
    <t>Oceny</t>
  </si>
  <si>
    <t>Babiarz Jacek</t>
  </si>
  <si>
    <t>Sipiora Ireneusz</t>
  </si>
  <si>
    <t>Nazwisko i Imię</t>
  </si>
  <si>
    <t>Owsiany Bartosz</t>
  </si>
  <si>
    <t>Sowada Łukasz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</si>
  <si>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</si>
  <si>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</si>
  <si>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</si>
  <si>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</si>
  <si>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</si>
  <si>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</si>
  <si>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</si>
  <si>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</si>
  <si>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</si>
  <si>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</si>
  <si>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</si>
  <si>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</si>
  <si>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</si>
  <si>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Łężny Szymon</t>
  </si>
  <si>
    <t>Sędzia</t>
  </si>
  <si>
    <t>5 na 6</t>
  </si>
  <si>
    <t>1 na 6</t>
  </si>
  <si>
    <t>3 na 6</t>
  </si>
  <si>
    <t>4 na 5</t>
  </si>
  <si>
    <t>1 na 5</t>
  </si>
  <si>
    <t>4 na 6</t>
  </si>
  <si>
    <t>2 na 5</t>
  </si>
  <si>
    <t>2 na 6</t>
  </si>
  <si>
    <t>6 na 6</t>
  </si>
  <si>
    <t>Średnia ważona</t>
  </si>
  <si>
    <t>Obserwator 1</t>
  </si>
  <si>
    <t>Obserwator 2</t>
  </si>
  <si>
    <t>Obserwator 3</t>
  </si>
  <si>
    <t>Obserwator 4</t>
  </si>
  <si>
    <t>Obserwator 5</t>
  </si>
  <si>
    <t>Obserwator 6</t>
  </si>
  <si>
    <t>Ranking obliczano według następującego wzoru:</t>
  </si>
  <si>
    <t>gdzie:</t>
  </si>
  <si>
    <t xml:space="preserve">R - średnia ważona </t>
  </si>
  <si>
    <t>M - miejsce w rankingu u danego obserwatora</t>
  </si>
  <si>
    <t>IL - Ilość obserwacji przeprowadzonych przez danego obserwatora</t>
  </si>
  <si>
    <t>Matyszczak Dawid</t>
  </si>
  <si>
    <t>3 na 5</t>
  </si>
  <si>
    <t>5 na 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</si>
</sst>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33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0" borderId="0" xfId="0" applyFont="1"/>
    <xf numFmtId="164" fontId="4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0.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00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647701</xdr:colOff>
      <xdr:row>32</xdr:row>
      <xdr:rowOff>161925</xdr:rowOff>
    </xdr:from>
    <xdr:to>
      <xdr:col>3</xdr:col>
      <xdr:colOff>704851</xdr:colOff>
      <xdr:row>37</xdr:row>
      <xdr:rowOff>102786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40000"/>
        </a:blip>
        <a:srcRect/>
        <a:stretch>
          <a:fillRect/>
        </a:stretch>
      </xdr:blipFill>
      <xdr:spPr bwMode="auto">
        <a:xfrm>
          <a:off x="1562101" y="5629275"/>
          <a:ext cx="1924050" cy="84573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E7" totalsRowShown="0" headerRowDxfId="29" dataDxfId="28">
  <autoFilter ref="A1:E7"/>
  <sortState ref="A2:E7">
    <sortCondition ref="E1:E7"/>
  </sortState>
  <tableColumns count="5">
    <tableColumn id="9" name="Miejsce" dataDxfId="27"/>
    <tableColumn id="2" name="Nazwisko i Imię" dataDxfId="26"/>
    <tableColumn id="4" name="Ranking" dataDxfId="25"/>
    <tableColumn id="5" name="Oceny" dataDxfId="24"/>
    <tableColumn id="8" name="Klasyfikacja" dataDxfId="23">
      <calculatedColumnFormula>C2*0.7+D2*0.3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C7" totalsRowShown="0" headerRowDxfId="22" dataDxfId="21">
  <autoFilter ref="A1:C7"/>
  <sortState ref="A2:C7">
    <sortCondition ref="C2"/>
  </sortState>
  <tableColumns count="3">
    <tableColumn id="13" name="Miejsce" dataDxfId="20"/>
    <tableColumn id="2" name="Nazwisko i Imię" dataDxfId="19"/>
    <tableColumn id="12" name="Średnia ważona" dataDxfId="1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P8" totalsRowShown="0" headerRowDxfId="17" dataDxfId="16">
  <autoFilter ref="A1:P8"/>
  <sortState ref="A2:P8">
    <sortCondition ref="A2"/>
  </sortState>
  <tableColumns count="16">
    <tableColumn id="13" name="Miejsce" dataDxfId="15"/>
    <tableColumn id="2" name="Nazwisko i Imię" dataDxfId="14"/>
    <tableColumn id="15" name="1" dataDxfId="13"/>
    <tableColumn id="29" name="2" dataDxfId="12"/>
    <tableColumn id="1" name="3" dataDxfId="11"/>
    <tableColumn id="17" name="4" dataDxfId="10"/>
    <tableColumn id="3" name="5" dataDxfId="9"/>
    <tableColumn id="19" name="6" dataDxfId="8"/>
    <tableColumn id="22" name="7" dataDxfId="7"/>
    <tableColumn id="4" name="8" dataDxfId="6"/>
    <tableColumn id="31" name="9" dataDxfId="5"/>
    <tableColumn id="6" name="10" dataDxfId="4"/>
    <tableColumn id="33" name="11" dataDxfId="3"/>
    <tableColumn id="11" name="12" dataDxfId="2"/>
    <tableColumn id="23" name="13" dataDxfId="1"/>
    <tableColumn id="12" name="Średnia" dataDxfId="0">
      <calculatedColumnFormula>AVERAGE(Tabela3[[#This Row],[1]:[13]])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9" sqref="C19"/>
    </sheetView>
  </sheetViews>
  <sheetFormatPr defaultColWidth="10.625" defaultRowHeight="15.95" customHeight="1"/>
  <cols>
    <col min="1" max="1" width="10.625" style="4"/>
    <col min="2" max="2" width="25.625" style="4" customWidth="1"/>
    <col min="3" max="3" width="13" style="4" customWidth="1"/>
    <col min="4" max="4" width="10.625" style="4"/>
    <col min="5" max="5" width="10.625" style="4" customWidth="1"/>
    <col min="7" max="16384" width="10.625" style="4"/>
  </cols>
  <sheetData>
    <row r="1" spans="1:6" ht="15.95" customHeight="1">
      <c r="A1" s="8" t="s">
        <v>0</v>
      </c>
      <c r="B1" s="6" t="s">
        <v>7</v>
      </c>
      <c r="C1" s="6" t="s">
        <v>1</v>
      </c>
      <c r="D1" s="6" t="s">
        <v>4</v>
      </c>
      <c r="E1" s="7" t="s">
        <v>3</v>
      </c>
      <c r="F1" s="4"/>
    </row>
    <row r="2" spans="1:6" ht="15.95" customHeight="1">
      <c r="A2" s="13">
        <v>1</v>
      </c>
      <c r="B2" s="14" t="s">
        <v>8</v>
      </c>
      <c r="C2" s="5">
        <v>1</v>
      </c>
      <c r="D2" s="5">
        <v>2</v>
      </c>
      <c r="E2" s="10">
        <f>C2*0.7+D2*0.3</f>
        <v>1.2999999999999998</v>
      </c>
      <c r="F2" s="4"/>
    </row>
    <row r="3" spans="1:6" ht="15.95" customHeight="1">
      <c r="A3" s="13">
        <v>2</v>
      </c>
      <c r="B3" s="14" t="s">
        <v>23</v>
      </c>
      <c r="C3" s="5">
        <v>2</v>
      </c>
      <c r="D3" s="5">
        <v>1</v>
      </c>
      <c r="E3" s="10">
        <f>C3*0.7+D3*0.3</f>
        <v>1.7</v>
      </c>
      <c r="F3" s="4"/>
    </row>
    <row r="4" spans="1:6" ht="15.95" customHeight="1">
      <c r="A4" s="13">
        <v>3</v>
      </c>
      <c r="B4" s="14" t="s">
        <v>9</v>
      </c>
      <c r="C4" s="5">
        <v>3</v>
      </c>
      <c r="D4" s="5">
        <v>4</v>
      </c>
      <c r="E4" s="10">
        <f>C4*0.7+D4*0.3</f>
        <v>3.3</v>
      </c>
      <c r="F4" s="4"/>
    </row>
    <row r="5" spans="1:6" ht="15.95" customHeight="1">
      <c r="A5" s="13">
        <v>4</v>
      </c>
      <c r="B5" s="14" t="s">
        <v>46</v>
      </c>
      <c r="C5" s="5">
        <v>4</v>
      </c>
      <c r="D5" s="5">
        <v>4</v>
      </c>
      <c r="E5" s="10">
        <f>C5*0.7+D5*0.3</f>
        <v>4</v>
      </c>
      <c r="F5" s="4"/>
    </row>
    <row r="6" spans="1:6" ht="15.95" customHeight="1">
      <c r="A6" s="13">
        <v>5</v>
      </c>
      <c r="B6" s="14" t="s">
        <v>5</v>
      </c>
      <c r="C6" s="5">
        <v>5</v>
      </c>
      <c r="D6" s="5">
        <v>4</v>
      </c>
      <c r="E6" s="10">
        <f>C6*0.7+D6*0.3</f>
        <v>4.7</v>
      </c>
      <c r="F6" s="4"/>
    </row>
    <row r="7" spans="1:6" ht="15.95" customHeight="1">
      <c r="A7" s="13">
        <v>6</v>
      </c>
      <c r="B7" s="14" t="s">
        <v>6</v>
      </c>
      <c r="C7" s="5">
        <v>6</v>
      </c>
      <c r="D7" s="5">
        <v>6</v>
      </c>
      <c r="E7" s="10">
        <f>C7*0.7+D7*0.3</f>
        <v>5.9999999999999991</v>
      </c>
      <c r="F7" s="4"/>
    </row>
    <row r="9" spans="1:6" ht="15.95" customHeight="1">
      <c r="B9" s="15"/>
    </row>
  </sheetData>
  <sortState ref="B2:J14">
    <sortCondition ref="E1"/>
  </sortState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10.625" defaultRowHeight="15.95" customHeight="1"/>
  <cols>
    <col min="1" max="1" width="10.625" style="1" customWidth="1"/>
    <col min="2" max="2" width="25.625" style="1" customWidth="1"/>
    <col min="3" max="16384" width="10.625" style="1"/>
  </cols>
  <sheetData>
    <row r="1" spans="1:5" ht="24.75" customHeight="1">
      <c r="A1" s="8" t="s">
        <v>0</v>
      </c>
      <c r="B1" s="6" t="s">
        <v>7</v>
      </c>
      <c r="C1" s="6" t="s">
        <v>34</v>
      </c>
    </row>
    <row r="2" spans="1:5" ht="15.95" customHeight="1">
      <c r="A2" s="5">
        <v>1</v>
      </c>
      <c r="B2" s="9" t="s">
        <v>8</v>
      </c>
      <c r="C2" s="30">
        <v>1.962962962962963</v>
      </c>
    </row>
    <row r="3" spans="1:5" ht="15.95" customHeight="1">
      <c r="A3" s="5">
        <v>2</v>
      </c>
      <c r="B3" s="9" t="s">
        <v>23</v>
      </c>
      <c r="C3" s="25">
        <v>2.8125</v>
      </c>
    </row>
    <row r="4" spans="1:5" ht="15.95" customHeight="1">
      <c r="A4" s="5">
        <v>3</v>
      </c>
      <c r="B4" s="9" t="s">
        <v>9</v>
      </c>
      <c r="C4" s="2">
        <v>3.3548387096774195</v>
      </c>
    </row>
    <row r="5" spans="1:5" ht="15.95" customHeight="1">
      <c r="A5" s="5">
        <v>4</v>
      </c>
      <c r="B5" s="9" t="s">
        <v>46</v>
      </c>
      <c r="C5" s="2">
        <v>3.5769230769230771</v>
      </c>
    </row>
    <row r="6" spans="1:5" ht="15.95" customHeight="1">
      <c r="A6" s="5">
        <v>5</v>
      </c>
      <c r="B6" s="9" t="s">
        <v>5</v>
      </c>
      <c r="C6" s="24">
        <v>3.8518518518518516</v>
      </c>
    </row>
    <row r="7" spans="1:5" ht="15.95" customHeight="1">
      <c r="A7" s="5">
        <v>6</v>
      </c>
      <c r="B7" s="9" t="s">
        <v>6</v>
      </c>
      <c r="C7" s="2">
        <v>4.0909090909090908</v>
      </c>
    </row>
    <row r="9" spans="1:5" ht="15.95" customHeight="1">
      <c r="A9" s="4"/>
    </row>
    <row r="14" spans="1:5" ht="15.95" customHeight="1">
      <c r="E14" s="23"/>
    </row>
    <row r="15" spans="1:5" ht="15.95" customHeight="1">
      <c r="E15" s="23"/>
    </row>
  </sheetData>
  <pageMargins left="0.7" right="0.7" top="0.75" bottom="0.75" header="0.3" footer="0.3"/>
  <pageSetup paperSize="9" orientation="landscape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defaultColWidth="10.625" defaultRowHeight="15.95" customHeight="1"/>
  <cols>
    <col min="1" max="1" width="10.625" style="4" customWidth="1"/>
    <col min="2" max="2" width="25.625" style="3" customWidth="1"/>
    <col min="3" max="4" width="5.625" style="4" customWidth="1"/>
    <col min="5" max="5" width="5.625" customWidth="1"/>
    <col min="6" max="6" width="5.625" style="3" customWidth="1"/>
    <col min="7" max="7" width="5.625" customWidth="1"/>
    <col min="8" max="10" width="5.625" style="4" customWidth="1"/>
    <col min="11" max="15" width="5.625" customWidth="1"/>
    <col min="16" max="16" width="5.625" style="2" customWidth="1"/>
    <col min="17" max="16384" width="10.625" style="3"/>
  </cols>
  <sheetData>
    <row r="1" spans="1:16" ht="15.95" customHeight="1">
      <c r="A1" s="8" t="s">
        <v>0</v>
      </c>
      <c r="B1" s="6" t="s">
        <v>7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28" t="s">
        <v>2</v>
      </c>
    </row>
    <row r="2" spans="1:16" ht="15.95" customHeight="1">
      <c r="A2" s="5">
        <v>1</v>
      </c>
      <c r="B2" s="9" t="s">
        <v>23</v>
      </c>
      <c r="C2" s="18">
        <v>8.4</v>
      </c>
      <c r="D2" s="18">
        <v>8.4</v>
      </c>
      <c r="E2" s="18">
        <v>8.5</v>
      </c>
      <c r="F2" s="18">
        <v>8.1999999999999993</v>
      </c>
      <c r="G2" s="18">
        <v>8.4</v>
      </c>
      <c r="H2" s="18">
        <v>8.4</v>
      </c>
      <c r="I2" s="18"/>
      <c r="J2" s="11"/>
      <c r="K2" s="11"/>
      <c r="L2" s="11"/>
      <c r="M2" s="11"/>
      <c r="N2" s="16"/>
      <c r="O2" s="16"/>
      <c r="P2" s="12">
        <f>AVERAGE(Tabela3[[#This Row],[1]:[13]])</f>
        <v>8.3833333333333329</v>
      </c>
    </row>
    <row r="3" spans="1:16" ht="15.95" customHeight="1">
      <c r="A3" s="5">
        <v>2</v>
      </c>
      <c r="B3" s="17" t="s">
        <v>8</v>
      </c>
      <c r="C3" s="11">
        <v>8.4</v>
      </c>
      <c r="D3" s="11">
        <v>8.4</v>
      </c>
      <c r="E3" s="11">
        <v>8.3000000000000007</v>
      </c>
      <c r="F3" s="11">
        <v>8.4</v>
      </c>
      <c r="G3" s="11">
        <v>8.3000000000000007</v>
      </c>
      <c r="H3" s="11"/>
      <c r="I3" s="11"/>
      <c r="J3" s="11"/>
      <c r="K3" s="11"/>
      <c r="L3" s="11"/>
      <c r="M3" s="11"/>
      <c r="N3" s="11"/>
      <c r="O3" s="16"/>
      <c r="P3" s="12">
        <f>AVERAGE(Tabela3[[#This Row],[1]:[13]])</f>
        <v>8.36</v>
      </c>
    </row>
    <row r="4" spans="1:16" ht="15.95" customHeight="1">
      <c r="A4" s="29">
        <v>4</v>
      </c>
      <c r="B4" s="9" t="s">
        <v>5</v>
      </c>
      <c r="C4" s="18">
        <v>8.4</v>
      </c>
      <c r="D4" s="18">
        <v>8.4</v>
      </c>
      <c r="E4" s="18">
        <v>8.1999999999999993</v>
      </c>
      <c r="F4" s="18">
        <v>8.3000000000000007</v>
      </c>
      <c r="G4" s="18">
        <v>8.1999999999999993</v>
      </c>
      <c r="H4" s="18"/>
      <c r="I4" s="18"/>
      <c r="J4" s="11"/>
      <c r="K4" s="11"/>
      <c r="L4" s="11"/>
      <c r="M4" s="11"/>
      <c r="N4" s="16"/>
      <c r="O4" s="11"/>
      <c r="P4" s="12">
        <f>AVERAGE(Tabela3[[#This Row],[1]:[13]])</f>
        <v>8.3000000000000007</v>
      </c>
    </row>
    <row r="5" spans="1:16" ht="15.95" customHeight="1">
      <c r="A5" s="5">
        <v>4</v>
      </c>
      <c r="B5" s="17" t="s">
        <v>9</v>
      </c>
      <c r="C5" s="11">
        <v>8.4</v>
      </c>
      <c r="D5" s="11">
        <v>8.3000000000000007</v>
      </c>
      <c r="E5" s="11">
        <v>8.1</v>
      </c>
      <c r="F5" s="11">
        <v>8.4</v>
      </c>
      <c r="G5" s="11">
        <v>8.3000000000000007</v>
      </c>
      <c r="H5" s="11">
        <v>8.3000000000000007</v>
      </c>
      <c r="I5" s="11"/>
      <c r="J5" s="11"/>
      <c r="K5" s="11"/>
      <c r="L5" s="11"/>
      <c r="M5" s="11"/>
      <c r="N5" s="11"/>
      <c r="O5" s="16"/>
      <c r="P5" s="12">
        <f>AVERAGE(Tabela3[[#This Row],[1]:[13]])</f>
        <v>8.2999999999999989</v>
      </c>
    </row>
    <row r="6" spans="1:16" ht="15.95" customHeight="1">
      <c r="A6" s="5">
        <v>4</v>
      </c>
      <c r="B6" s="17" t="s">
        <v>46</v>
      </c>
      <c r="C6" s="11">
        <v>8.3000000000000007</v>
      </c>
      <c r="D6" s="16">
        <v>8.3000000000000007</v>
      </c>
      <c r="E6" s="16">
        <v>8.4</v>
      </c>
      <c r="F6" s="16">
        <v>8.3000000000000007</v>
      </c>
      <c r="G6" s="16">
        <v>8.1999999999999993</v>
      </c>
      <c r="H6" s="16"/>
      <c r="I6" s="16"/>
      <c r="J6" s="16"/>
      <c r="K6" s="16"/>
      <c r="L6" s="16"/>
      <c r="M6" s="16"/>
      <c r="N6" s="16"/>
      <c r="O6" s="16"/>
      <c r="P6" s="12">
        <f>AVERAGE(Tabela3[[#This Row],[1]:[13]])</f>
        <v>8.3000000000000007</v>
      </c>
    </row>
    <row r="7" spans="1:16" ht="15.95" customHeight="1">
      <c r="A7" s="5">
        <v>6</v>
      </c>
      <c r="B7" s="9" t="s">
        <v>6</v>
      </c>
      <c r="C7" s="18">
        <v>8.3000000000000007</v>
      </c>
      <c r="D7" s="18">
        <v>8.5</v>
      </c>
      <c r="E7" s="18">
        <v>8.4</v>
      </c>
      <c r="F7" s="18">
        <v>7.9</v>
      </c>
      <c r="G7" s="18">
        <v>8.1999999999999993</v>
      </c>
      <c r="H7" s="18">
        <v>8.3000000000000007</v>
      </c>
      <c r="I7" s="18"/>
      <c r="J7" s="11"/>
      <c r="K7" s="11"/>
      <c r="L7" s="11"/>
      <c r="M7" s="11"/>
      <c r="N7" s="11"/>
      <c r="O7" s="11"/>
      <c r="P7" s="12">
        <f>AVERAGE(Tabela3[[#This Row],[1]:[13]])</f>
        <v>8.2666666666666657</v>
      </c>
    </row>
    <row r="8" spans="1:16" ht="15.95" customHeight="1">
      <c r="A8" s="5"/>
      <c r="B8" s="9"/>
      <c r="C8" s="11"/>
      <c r="D8" s="11"/>
      <c r="E8" s="11"/>
      <c r="F8" s="16"/>
      <c r="G8" s="16"/>
      <c r="H8" s="16"/>
      <c r="I8" s="11"/>
      <c r="J8" s="11"/>
      <c r="K8" s="16"/>
      <c r="L8" s="16"/>
      <c r="M8" s="16"/>
      <c r="N8" s="16"/>
      <c r="O8" s="16"/>
      <c r="P8" s="1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>
      <selection activeCell="J16" sqref="J16"/>
    </sheetView>
  </sheetViews>
  <sheetFormatPr defaultRowHeight="14.25"/>
  <cols>
    <col min="1" max="1" width="12" bestFit="1" customWidth="1"/>
    <col min="2" max="2" width="18.625" customWidth="1"/>
    <col min="4" max="4" width="12" bestFit="1" customWidth="1"/>
    <col min="5" max="5" width="14.625" bestFit="1" customWidth="1"/>
    <col min="7" max="7" width="12" bestFit="1" customWidth="1"/>
    <col min="8" max="8" width="15.75" bestFit="1" customWidth="1"/>
  </cols>
  <sheetData>
    <row r="2" spans="1:8" ht="15">
      <c r="A2" s="22" t="s">
        <v>24</v>
      </c>
      <c r="B2" s="22" t="s">
        <v>6</v>
      </c>
      <c r="D2" s="22" t="s">
        <v>24</v>
      </c>
      <c r="E2" s="22" t="s">
        <v>23</v>
      </c>
      <c r="G2" s="22" t="s">
        <v>24</v>
      </c>
      <c r="H2" s="22" t="s">
        <v>5</v>
      </c>
    </row>
    <row r="3" spans="1:8">
      <c r="A3" s="19"/>
      <c r="B3" s="19"/>
      <c r="D3" s="19"/>
      <c r="E3" s="19"/>
      <c r="G3" s="19"/>
      <c r="H3" s="19"/>
    </row>
    <row r="4" spans="1:8">
      <c r="A4" s="19" t="s">
        <v>35</v>
      </c>
      <c r="B4" s="20" t="s">
        <v>29</v>
      </c>
      <c r="D4" s="19" t="s">
        <v>35</v>
      </c>
      <c r="E4" s="20" t="s">
        <v>29</v>
      </c>
      <c r="G4" s="19" t="s">
        <v>35</v>
      </c>
      <c r="H4" s="20" t="s">
        <v>27</v>
      </c>
    </row>
    <row r="5" spans="1:8">
      <c r="A5" s="19" t="s">
        <v>36</v>
      </c>
      <c r="B5" s="20" t="s">
        <v>47</v>
      </c>
      <c r="D5" s="19" t="s">
        <v>36</v>
      </c>
      <c r="E5" s="20" t="s">
        <v>29</v>
      </c>
      <c r="G5" s="19" t="s">
        <v>36</v>
      </c>
      <c r="H5" s="20" t="s">
        <v>47</v>
      </c>
    </row>
    <row r="6" spans="1:8">
      <c r="A6" s="19" t="s">
        <v>37</v>
      </c>
      <c r="B6" s="20" t="s">
        <v>25</v>
      </c>
      <c r="D6" s="19" t="s">
        <v>37</v>
      </c>
      <c r="E6" s="20" t="s">
        <v>31</v>
      </c>
      <c r="G6" s="19" t="s">
        <v>37</v>
      </c>
      <c r="H6" s="20" t="s">
        <v>47</v>
      </c>
    </row>
    <row r="7" spans="1:8">
      <c r="A7" s="19" t="s">
        <v>38</v>
      </c>
      <c r="B7" s="20" t="s">
        <v>25</v>
      </c>
      <c r="D7" s="19" t="s">
        <v>38</v>
      </c>
      <c r="E7" s="20" t="s">
        <v>28</v>
      </c>
      <c r="G7" s="19" t="s">
        <v>38</v>
      </c>
      <c r="H7" s="20" t="s">
        <v>28</v>
      </c>
    </row>
    <row r="8" spans="1:8">
      <c r="A8" s="19" t="s">
        <v>39</v>
      </c>
      <c r="B8" s="20" t="s">
        <v>25</v>
      </c>
      <c r="D8" s="19" t="s">
        <v>39</v>
      </c>
      <c r="E8" s="20" t="s">
        <v>30</v>
      </c>
      <c r="G8" s="19" t="s">
        <v>39</v>
      </c>
      <c r="H8" s="20" t="s">
        <v>33</v>
      </c>
    </row>
    <row r="9" spans="1:8">
      <c r="A9" s="19" t="s">
        <v>40</v>
      </c>
      <c r="B9" s="20" t="s">
        <v>48</v>
      </c>
      <c r="D9" s="19" t="s">
        <v>40</v>
      </c>
      <c r="E9" s="20" t="s">
        <v>25</v>
      </c>
      <c r="G9" s="19"/>
      <c r="H9" s="20"/>
    </row>
    <row r="10" spans="1:8">
      <c r="A10" s="19"/>
      <c r="B10" s="20"/>
      <c r="D10" s="19"/>
      <c r="E10" s="20"/>
      <c r="G10" s="19"/>
      <c r="H10" s="20"/>
    </row>
    <row r="11" spans="1:8">
      <c r="A11" s="19"/>
      <c r="B11" s="19"/>
      <c r="D11" s="19"/>
      <c r="E11" s="19"/>
      <c r="G11" s="19"/>
      <c r="H11" s="19"/>
    </row>
    <row r="12" spans="1:8">
      <c r="A12" s="19">
        <f>1*5+3*5+5*6+5*6+5*6+5*5</f>
        <v>135</v>
      </c>
      <c r="B12" s="19"/>
      <c r="D12" s="19">
        <f>1*5+1*5+2*5+4*5+4*5+5*6</f>
        <v>90</v>
      </c>
      <c r="E12" s="19"/>
      <c r="G12" s="19">
        <f>3*6+3*5+3*5+4*5+6*6</f>
        <v>104</v>
      </c>
      <c r="H12" s="19"/>
    </row>
    <row r="13" spans="1:8">
      <c r="A13" s="19">
        <f>5+5+6+6+6+5</f>
        <v>33</v>
      </c>
      <c r="B13" s="19"/>
      <c r="D13" s="19">
        <f>5+5+5+5+6+6</f>
        <v>32</v>
      </c>
      <c r="E13" s="19"/>
      <c r="G13" s="19">
        <f>6+5+5+5+6</f>
        <v>27</v>
      </c>
      <c r="H13" s="19"/>
    </row>
    <row r="14" spans="1:8" ht="15">
      <c r="A14" s="21" t="s">
        <v>1</v>
      </c>
      <c r="B14" s="26">
        <f>A12/A13</f>
        <v>4.0909090909090908</v>
      </c>
      <c r="D14" s="21" t="s">
        <v>1</v>
      </c>
      <c r="E14" s="26">
        <f>D12/D13</f>
        <v>2.8125</v>
      </c>
      <c r="G14" s="21" t="s">
        <v>1</v>
      </c>
      <c r="H14" s="26">
        <f>G12/G13</f>
        <v>3.8518518518518516</v>
      </c>
    </row>
    <row r="17" spans="1:8" ht="15">
      <c r="A17" s="22" t="s">
        <v>24</v>
      </c>
      <c r="B17" s="22" t="s">
        <v>46</v>
      </c>
      <c r="D17" s="22" t="s">
        <v>24</v>
      </c>
      <c r="E17" s="22" t="s">
        <v>9</v>
      </c>
      <c r="G17" s="22" t="s">
        <v>24</v>
      </c>
      <c r="H17" s="22" t="s">
        <v>8</v>
      </c>
    </row>
    <row r="18" spans="1:8">
      <c r="A18" s="19"/>
      <c r="B18" s="19"/>
      <c r="D18" s="19"/>
      <c r="E18" s="19"/>
      <c r="G18" s="19"/>
      <c r="H18" s="19"/>
    </row>
    <row r="19" spans="1:8">
      <c r="A19" s="19" t="s">
        <v>35</v>
      </c>
      <c r="B19" s="20" t="s">
        <v>31</v>
      </c>
      <c r="D19" s="19" t="s">
        <v>35</v>
      </c>
      <c r="E19" s="20" t="s">
        <v>29</v>
      </c>
      <c r="G19" s="19" t="s">
        <v>35</v>
      </c>
      <c r="H19" s="20" t="s">
        <v>26</v>
      </c>
    </row>
    <row r="20" spans="1:8">
      <c r="A20" s="19" t="s">
        <v>36</v>
      </c>
      <c r="B20" s="20" t="s">
        <v>27</v>
      </c>
      <c r="D20" s="19" t="s">
        <v>36</v>
      </c>
      <c r="E20" s="20" t="s">
        <v>31</v>
      </c>
      <c r="G20" s="19" t="s">
        <v>36</v>
      </c>
      <c r="H20" s="20" t="s">
        <v>32</v>
      </c>
    </row>
    <row r="21" spans="1:8">
      <c r="A21" s="19" t="s">
        <v>37</v>
      </c>
      <c r="B21" s="20" t="s">
        <v>28</v>
      </c>
      <c r="D21" s="19" t="s">
        <v>37</v>
      </c>
      <c r="E21" s="20" t="s">
        <v>47</v>
      </c>
      <c r="G21" s="19" t="s">
        <v>37</v>
      </c>
      <c r="H21" s="20" t="s">
        <v>31</v>
      </c>
    </row>
    <row r="22" spans="1:8">
      <c r="A22" s="19" t="s">
        <v>38</v>
      </c>
      <c r="B22" s="20" t="s">
        <v>28</v>
      </c>
      <c r="D22" s="19" t="s">
        <v>38</v>
      </c>
      <c r="E22" s="20" t="s">
        <v>30</v>
      </c>
      <c r="G22" s="19" t="s">
        <v>38</v>
      </c>
      <c r="H22" s="20" t="s">
        <v>31</v>
      </c>
    </row>
    <row r="23" spans="1:8">
      <c r="A23" s="19" t="s">
        <v>39</v>
      </c>
      <c r="B23" s="20" t="s">
        <v>48</v>
      </c>
      <c r="D23" s="19" t="s">
        <v>39</v>
      </c>
      <c r="E23" s="20" t="s">
        <v>48</v>
      </c>
      <c r="G23" s="19" t="s">
        <v>39</v>
      </c>
      <c r="H23" s="20" t="s">
        <v>47</v>
      </c>
    </row>
    <row r="24" spans="1:8">
      <c r="A24" s="19"/>
      <c r="B24" s="20"/>
      <c r="D24" s="19" t="s">
        <v>40</v>
      </c>
      <c r="E24" s="20" t="s">
        <v>48</v>
      </c>
      <c r="G24" s="19"/>
      <c r="H24" s="20"/>
    </row>
    <row r="25" spans="1:8">
      <c r="A25" s="19"/>
      <c r="B25" s="19"/>
      <c r="D25" s="19"/>
      <c r="E25" s="19"/>
      <c r="G25" s="19"/>
      <c r="H25" s="19"/>
    </row>
    <row r="26" spans="1:8">
      <c r="A26" s="19">
        <f>2*5+3*6+4*5+4*5+5*5</f>
        <v>93</v>
      </c>
      <c r="B26" s="19"/>
      <c r="D26" s="19">
        <f>1*5+2*5+3*5+4*6+5*5+5*5</f>
        <v>104</v>
      </c>
      <c r="E26" s="19"/>
      <c r="G26" s="19">
        <f>1*6+2*6+2*5+2*5+3*5</f>
        <v>53</v>
      </c>
      <c r="H26" s="19"/>
    </row>
    <row r="27" spans="1:8">
      <c r="A27" s="19">
        <f>5+6+5+5+5</f>
        <v>26</v>
      </c>
      <c r="B27" s="19"/>
      <c r="D27" s="19">
        <f>5+5+5+6+5+5</f>
        <v>31</v>
      </c>
      <c r="E27" s="19"/>
      <c r="G27" s="19">
        <f>6+6+5+5+5</f>
        <v>27</v>
      </c>
      <c r="H27" s="19"/>
    </row>
    <row r="28" spans="1:8" ht="15">
      <c r="A28" s="21" t="s">
        <v>1</v>
      </c>
      <c r="B28" s="26">
        <f>A26/A27</f>
        <v>3.5769230769230771</v>
      </c>
      <c r="D28" s="21" t="s">
        <v>1</v>
      </c>
      <c r="E28" s="26">
        <f>D26/D27</f>
        <v>3.3548387096774195</v>
      </c>
      <c r="G28" s="21" t="s">
        <v>1</v>
      </c>
      <c r="H28" s="26">
        <f>G26/G27</f>
        <v>1.962962962962963</v>
      </c>
    </row>
    <row r="32" spans="1:8">
      <c r="B32" t="s">
        <v>41</v>
      </c>
    </row>
    <row r="39" spans="2:6" ht="15">
      <c r="B39" s="27" t="s">
        <v>42</v>
      </c>
      <c r="C39" s="27"/>
      <c r="D39" s="27"/>
      <c r="E39" s="27"/>
      <c r="F39" s="27"/>
    </row>
    <row r="40" spans="2:6" ht="15">
      <c r="B40" s="27" t="s">
        <v>43</v>
      </c>
      <c r="C40" s="27"/>
      <c r="D40" s="27"/>
      <c r="E40" s="27"/>
      <c r="F40" s="27"/>
    </row>
    <row r="41" spans="2:6" ht="15">
      <c r="B41" s="27" t="s">
        <v>44</v>
      </c>
      <c r="C41" s="27"/>
      <c r="D41" s="27"/>
      <c r="E41" s="27"/>
      <c r="F41" s="27"/>
    </row>
    <row r="42" spans="2:6" ht="15">
      <c r="B42" s="27" t="s">
        <v>45</v>
      </c>
      <c r="C42" s="27"/>
      <c r="D42" s="27"/>
      <c r="E42" s="27"/>
      <c r="F42" s="27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</vt:lpstr>
      <vt:lpstr>Ranking</vt:lpstr>
      <vt:lpstr>Oceny</vt:lpstr>
      <vt:lpstr>Ustalenie miejsca w rankingu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aprzystal</dc:creator>
  <cp:lastModifiedBy>Arek</cp:lastModifiedBy>
  <cp:lastPrinted>2016-12-02T07:32:48Z</cp:lastPrinted>
  <dcterms:created xsi:type="dcterms:W3CDTF">2013-11-25T22:43:47Z</dcterms:created>
  <dcterms:modified xsi:type="dcterms:W3CDTF">2017-11-28T15:34:58Z</dcterms:modified>
</cp:coreProperties>
</file>